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" yWindow="-180" windowWidth="10695" windowHeight="8700"/>
  </bookViews>
  <sheets>
    <sheet name="DIAGNOSTICO " sheetId="4" r:id="rId1"/>
    <sheet name="COTIZACION" sheetId="5" r:id="rId2"/>
  </sheets>
  <calcPr calcId="152511"/>
</workbook>
</file>

<file path=xl/calcChain.xml><?xml version="1.0" encoding="utf-8"?>
<calcChain xmlns="http://schemas.openxmlformats.org/spreadsheetml/2006/main">
  <c r="I20" i="4" l="1"/>
  <c r="I22" i="4" l="1"/>
  <c r="I21" i="4"/>
  <c r="I24" i="4" l="1"/>
  <c r="I25" i="4" l="1"/>
  <c r="I26" i="4" s="1"/>
  <c r="F10" i="5"/>
  <c r="G10" i="5" s="1"/>
  <c r="G12" i="5" s="1"/>
  <c r="G13" i="5" l="1"/>
  <c r="G14" i="5" s="1"/>
</calcChain>
</file>

<file path=xl/sharedStrings.xml><?xml version="1.0" encoding="utf-8"?>
<sst xmlns="http://schemas.openxmlformats.org/spreadsheetml/2006/main" count="53" uniqueCount="45">
  <si>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</si>
  <si>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</si>
  <si>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</si>
  <si>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</si>
  <si>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</si>
  <si>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</si>
  <si>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</si>
  <si>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</si>
  <si>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</si>
  <si>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</si>
  <si>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</si>
  <si>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</si>
  <si>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</si>
  <si>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</si>
  <si>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</si>
  <si>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UBICACIÓN:</t>
  </si>
  <si>
    <t>COMPONENTE A INTERVENIR:</t>
  </si>
  <si>
    <t>SERIAL:</t>
  </si>
  <si>
    <t>DIAGNOSTICO</t>
  </si>
  <si>
    <t>CORRECTIVO</t>
  </si>
  <si>
    <t>|</t>
  </si>
  <si>
    <t>HOROMETRO:</t>
  </si>
  <si>
    <t>IVA</t>
  </si>
  <si>
    <t>N/A</t>
  </si>
  <si>
    <t>MINA PLJ</t>
  </si>
  <si>
    <t>PDTE</t>
  </si>
  <si>
    <t>NOMBRE DEL CLIENTE:</t>
  </si>
  <si>
    <t>KALTIRE MINIG TIRE GROUP</t>
  </si>
  <si>
    <t>EQUIPO:</t>
  </si>
  <si>
    <t>HERRAMIENTAS</t>
  </si>
  <si>
    <t>HERRAMIENTA</t>
  </si>
  <si>
    <t>GATO DE ELEVACION</t>
  </si>
  <si>
    <t>SE OBSERVA DESGASTE EN LAS EXTENCIONES DE LA HERRAMIENTA</t>
  </si>
  <si>
    <t>RELLANAR CON MATERIAL DE APORTE Y PRESENTAR CON LINEAS ENTRECRUZADAS PARA MAYOR AGARRE Y MENOS DESLIZAMIENTO.</t>
  </si>
  <si>
    <t>TORRE DE BLOQUEO</t>
  </si>
  <si>
    <t>SE EVIDENCIA GRIETAS EN LAS JUNTAS DE LOS BRAZOS LATERALES, DESGASTE EN LAS PLATAFORMAS SUPERIORES.</t>
  </si>
  <si>
    <t>REPARACION DE GRIETAS, RELLENAR CON MATERIAL DE APORTE, SOLDAR Y PRESENTAR.</t>
  </si>
  <si>
    <t>MAL ESTADO DE LA PINTURA</t>
  </si>
  <si>
    <t>PINTAR CON PINTURA SEGÚN CORRESPONDA LA HERRAMIENTA.</t>
  </si>
  <si>
    <t>TODAS LAS REPARACIONES INCLUYEN PINTURA.</t>
  </si>
  <si>
    <t>TODAS</t>
  </si>
  <si>
    <t>COTIZACION TRABAJOS DE REPARACIONES HERRAMIENTAS  KALTIRE  - AGOSTO 13-2019</t>
  </si>
  <si>
    <t>TRABAJO DE REPACION EN LAS HERRAMIENTAS KAL TIRE Mining Tire Group</t>
  </si>
  <si>
    <t xml:space="preserve">REPARACION Y PINTURA EN LAS EXTENSIONES DE LOS GATOS DE LEVANTE, Y ESTANDARIZACION DE LAS TORRES DE BLOQUEO. </t>
  </si>
  <si>
    <t>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</si>
</sst>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* #,##0.00_-;\-&quot;$&quot;* #,##0.00_-;_-&quot;$&quot;* &quot;-&quot;??_-;_-@_-"/>
    <numFmt numFmtId="167" formatCode="&quot;$&quot;\ 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4" fillId="3" borderId="6" xfId="0" applyNumberFormat="1" applyFont="1" applyFill="1" applyBorder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6" fillId="4" borderId="1" xfId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9" fillId="0" borderId="0" xfId="0" applyFont="1" applyBorder="1"/>
    <xf numFmtId="42" fontId="18" fillId="6" borderId="18" xfId="9" applyFont="1" applyFill="1" applyBorder="1" applyAlignment="1">
      <alignment horizontal="center" vertical="center"/>
    </xf>
    <xf numFmtId="42" fontId="18" fillId="0" borderId="19" xfId="9" applyFont="1" applyBorder="1" applyAlignment="1">
      <alignment horizontal="center" vertical="center"/>
    </xf>
    <xf numFmtId="0" fontId="17" fillId="7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20" xfId="0" applyFont="1" applyBorder="1" applyAlignment="1">
      <alignment horizontal="center"/>
    </xf>
    <xf numFmtId="0" fontId="8" fillId="0" borderId="5" xfId="6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5" borderId="8" xfId="6" applyFont="1" applyFill="1" applyBorder="1" applyAlignment="1">
      <alignment horizontal="center" vertical="center" wrapText="1"/>
    </xf>
    <xf numFmtId="0" fontId="10" fillId="5" borderId="9" xfId="6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2" fontId="7" fillId="5" borderId="10" xfId="0" applyNumberFormat="1" applyFont="1" applyFill="1" applyBorder="1" applyAlignment="1">
      <alignment horizontal="center" vertical="center"/>
    </xf>
    <xf numFmtId="2" fontId="7" fillId="5" borderId="9" xfId="0" applyNumberFormat="1" applyFont="1" applyFill="1" applyBorder="1" applyAlignment="1">
      <alignment horizontal="center" vertical="center"/>
    </xf>
    <xf numFmtId="164" fontId="7" fillId="5" borderId="10" xfId="1" applyFont="1" applyFill="1" applyBorder="1" applyAlignment="1">
      <alignment horizontal="center" vertical="center" wrapText="1"/>
    </xf>
    <xf numFmtId="164" fontId="7" fillId="5" borderId="9" xfId="1" applyFont="1" applyFill="1" applyBorder="1" applyAlignment="1">
      <alignment horizontal="center" vertical="center" wrapText="1"/>
    </xf>
    <xf numFmtId="164" fontId="7" fillId="5" borderId="7" xfId="1" applyFont="1" applyFill="1" applyBorder="1" applyAlignment="1">
      <alignment horizontal="center" vertical="center" wrapText="1"/>
    </xf>
    <xf numFmtId="164" fontId="7" fillId="5" borderId="16" xfId="1" applyFont="1" applyFill="1" applyBorder="1" applyAlignment="1">
      <alignment horizontal="center" vertical="center" wrapText="1"/>
    </xf>
    <xf numFmtId="164" fontId="7" fillId="5" borderId="17" xfId="1" applyFont="1" applyFill="1" applyBorder="1" applyAlignment="1">
      <alignment horizontal="center" vertical="center" wrapText="1"/>
    </xf>
    <xf numFmtId="164" fontId="7" fillId="5" borderId="11" xfId="1" applyFont="1" applyFill="1" applyBorder="1" applyAlignment="1">
      <alignment horizontal="center" vertical="center" wrapText="1"/>
    </xf>
    <xf numFmtId="164" fontId="7" fillId="5" borderId="12" xfId="1" applyFont="1" applyFill="1" applyBorder="1" applyAlignment="1">
      <alignment horizontal="center" vertical="center" wrapText="1"/>
    </xf>
    <xf numFmtId="164" fontId="7" fillId="5" borderId="13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11</xdr:col>
      <xdr:colOff>2381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14</xdr:col>
      <xdr:colOff>96620</xdr:colOff>
      <xdr:row>19</xdr:row>
      <xdr:rowOff>35720</xdr:rowOff>
    </xdr:from>
    <xdr:to>
      <xdr:col>15</xdr:col>
      <xdr:colOff>561973</xdr:colOff>
      <xdr:row>19</xdr:row>
      <xdr:rowOff>1509713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272"/>
        <a:stretch/>
      </xdr:blipFill>
      <xdr:spPr>
        <a:xfrm>
          <a:off x="13300651" y="3702845"/>
          <a:ext cx="1155916" cy="1473993"/>
        </a:xfrm>
        <a:prstGeom prst="rect">
          <a:avLst/>
        </a:prstGeom>
      </xdr:spPr>
    </xdr:pic>
    <xdr:clientData/>
  </xdr:twoCellAnchor>
  <xdr:twoCellAnchor editAs="oneCell">
    <xdr:from>
      <xdr:col>9</xdr:col>
      <xdr:colOff>246615</xdr:colOff>
      <xdr:row>19</xdr:row>
      <xdr:rowOff>47625</xdr:rowOff>
    </xdr:from>
    <xdr:to>
      <xdr:col>11</xdr:col>
      <xdr:colOff>442395</xdr:colOff>
      <xdr:row>19</xdr:row>
      <xdr:rowOff>1500188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243" b="11818"/>
        <a:stretch/>
      </xdr:blipFill>
      <xdr:spPr>
        <a:xfrm>
          <a:off x="10295490" y="3714750"/>
          <a:ext cx="1410218" cy="1452563"/>
        </a:xfrm>
        <a:prstGeom prst="rect">
          <a:avLst/>
        </a:prstGeom>
      </xdr:spPr>
    </xdr:pic>
    <xdr:clientData/>
  </xdr:twoCellAnchor>
  <xdr:twoCellAnchor editAs="oneCell">
    <xdr:from>
      <xdr:col>16</xdr:col>
      <xdr:colOff>241840</xdr:colOff>
      <xdr:row>19</xdr:row>
      <xdr:rowOff>35718</xdr:rowOff>
    </xdr:from>
    <xdr:to>
      <xdr:col>17</xdr:col>
      <xdr:colOff>668787</xdr:colOff>
      <xdr:row>19</xdr:row>
      <xdr:rowOff>1512093</xdr:rowOff>
    </xdr:to>
    <xdr:pic>
      <xdr:nvPicPr>
        <xdr:cNvPr id="5" name="4 Imagen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9697"/>
        <a:stretch/>
      </xdr:blipFill>
      <xdr:spPr>
        <a:xfrm>
          <a:off x="14743653" y="3702843"/>
          <a:ext cx="1034165" cy="1476375"/>
        </a:xfrm>
        <a:prstGeom prst="rect">
          <a:avLst/>
        </a:prstGeom>
      </xdr:spPr>
    </xdr:pic>
    <xdr:clientData/>
  </xdr:twoCellAnchor>
  <xdr:twoCellAnchor editAs="oneCell">
    <xdr:from>
      <xdr:col>12</xdr:col>
      <xdr:colOff>70370</xdr:colOff>
      <xdr:row>19</xdr:row>
      <xdr:rowOff>35139</xdr:rowOff>
    </xdr:from>
    <xdr:to>
      <xdr:col>13</xdr:col>
      <xdr:colOff>440530</xdr:colOff>
      <xdr:row>19</xdr:row>
      <xdr:rowOff>1512651</xdr:rowOff>
    </xdr:to>
    <xdr:pic>
      <xdr:nvPicPr>
        <xdr:cNvPr id="6" name="5 Imagen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214" b="6718"/>
        <a:stretch/>
      </xdr:blipFill>
      <xdr:spPr>
        <a:xfrm>
          <a:off x="12059964" y="3702264"/>
          <a:ext cx="977379" cy="1477512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285747</xdr:colOff>
      <xdr:row>20</xdr:row>
      <xdr:rowOff>50046</xdr:rowOff>
    </xdr:from>
    <xdr:to>
      <xdr:col>11</xdr:col>
      <xdr:colOff>464341</xdr:colOff>
      <xdr:row>20</xdr:row>
      <xdr:rowOff>1688306</xdr:rowOff>
    </xdr:to>
    <xdr:pic>
      <xdr:nvPicPr>
        <xdr:cNvPr id="8" name="7 Imagen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848"/>
        <a:stretch/>
      </xdr:blipFill>
      <xdr:spPr>
        <a:xfrm>
          <a:off x="10334622" y="5264984"/>
          <a:ext cx="1393032" cy="1638260"/>
        </a:xfrm>
        <a:prstGeom prst="rect">
          <a:avLst/>
        </a:prstGeom>
      </xdr:spPr>
    </xdr:pic>
    <xdr:clientData/>
  </xdr:twoCellAnchor>
  <xdr:twoCellAnchor editAs="oneCell">
    <xdr:from>
      <xdr:col>15</xdr:col>
      <xdr:colOff>371917</xdr:colOff>
      <xdr:row>20</xdr:row>
      <xdr:rowOff>59531</xdr:rowOff>
    </xdr:from>
    <xdr:to>
      <xdr:col>17</xdr:col>
      <xdr:colOff>235719</xdr:colOff>
      <xdr:row>20</xdr:row>
      <xdr:rowOff>1707337</xdr:rowOff>
    </xdr:to>
    <xdr:pic>
      <xdr:nvPicPr>
        <xdr:cNvPr id="13" name="12 Imagen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36"/>
        <a:stretch/>
      </xdr:blipFill>
      <xdr:spPr>
        <a:xfrm>
          <a:off x="14266511" y="5274469"/>
          <a:ext cx="1078239" cy="1647806"/>
        </a:xfrm>
        <a:prstGeom prst="rect">
          <a:avLst/>
        </a:prstGeom>
      </xdr:spPr>
    </xdr:pic>
    <xdr:clientData/>
  </xdr:twoCellAnchor>
  <xdr:twoCellAnchor editAs="oneCell">
    <xdr:from>
      <xdr:col>12</xdr:col>
      <xdr:colOff>164735</xdr:colOff>
      <xdr:row>20</xdr:row>
      <xdr:rowOff>35719</xdr:rowOff>
    </xdr:from>
    <xdr:to>
      <xdr:col>14</xdr:col>
      <xdr:colOff>130969</xdr:colOff>
      <xdr:row>20</xdr:row>
      <xdr:rowOff>1717493</xdr:rowOff>
    </xdr:to>
    <xdr:pic>
      <xdr:nvPicPr>
        <xdr:cNvPr id="14" name="13 Imagen"/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876"/>
        <a:stretch/>
      </xdr:blipFill>
      <xdr:spPr>
        <a:xfrm>
          <a:off x="12154329" y="5250657"/>
          <a:ext cx="1180671" cy="1681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0</xdr:rowOff>
    </xdr:from>
    <xdr:to>
      <xdr:col>3</xdr:col>
      <xdr:colOff>244475</xdr:colOff>
      <xdr:row>4</xdr:row>
      <xdr:rowOff>114300</xdr:rowOff>
    </xdr:to>
    <xdr:pic>
      <xdr:nvPicPr>
        <xdr:cNvPr id="2" name="1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7" y="0"/>
          <a:ext cx="7573433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28"/>
  <sheetViews>
    <sheetView tabSelected="1" topLeftCell="B11" zoomScale="80" zoomScaleNormal="80" workbookViewId="0">
      <selection activeCell="H20" sqref="H20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3" width="16.28515625" style="5" customWidth="1"/>
    <col min="4" max="5" width="39.140625" style="5" customWidth="1"/>
    <col min="6" max="6" width="6.42578125" style="6" customWidth="1"/>
    <col min="7" max="7" width="10.5703125" style="6" customWidth="1"/>
    <col min="8" max="8" width="15.5703125" style="5" customWidth="1"/>
    <col min="9" max="9" width="16.140625" style="5" customWidth="1"/>
    <col min="10" max="11" width="9.140625" style="5"/>
    <col min="12" max="12" width="10.85546875" style="5" customWidth="1"/>
    <col min="13" max="14" width="9.140625" style="5"/>
    <col min="15" max="15" width="10.42578125" style="5" customWidth="1"/>
    <col min="16" max="17" width="9.140625" style="5"/>
    <col min="18" max="18" width="10.5703125" style="5" customWidth="1"/>
    <col min="19" max="16384" width="9.140625" style="5"/>
  </cols>
  <sheetData>
    <row r="7" spans="1:18" ht="20.25" customHeight="1" thickBot="1">
      <c r="A7" s="7"/>
      <c r="B7" s="48" t="s">
        <v>41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</row>
    <row r="8" spans="1:18" ht="16.5" customHeight="1">
      <c r="F8" s="5"/>
      <c r="G8" s="5"/>
    </row>
    <row r="9" spans="1:18" ht="16.5" customHeight="1">
      <c r="D9" s="37" t="s">
        <v>14</v>
      </c>
      <c r="E9" s="20" t="s">
        <v>25</v>
      </c>
      <c r="F9" s="20"/>
      <c r="G9" s="20"/>
    </row>
    <row r="10" spans="1:18" ht="15.75" customHeight="1">
      <c r="D10" s="37" t="s">
        <v>26</v>
      </c>
      <c r="E10" s="21" t="s">
        <v>27</v>
      </c>
      <c r="F10" s="21"/>
      <c r="G10" s="21"/>
      <c r="H10" s="19"/>
      <c r="I10" s="19"/>
    </row>
    <row r="11" spans="1:18" ht="16.5" customHeight="1">
      <c r="D11" s="37" t="s">
        <v>28</v>
      </c>
      <c r="E11" s="20" t="s">
        <v>29</v>
      </c>
      <c r="F11" s="20"/>
      <c r="G11" s="20"/>
    </row>
    <row r="12" spans="1:18" ht="16.5" customHeight="1">
      <c r="D12" s="37" t="s">
        <v>17</v>
      </c>
      <c r="E12" s="20" t="s">
        <v>25</v>
      </c>
      <c r="F12" s="20"/>
      <c r="G12" s="20"/>
    </row>
    <row r="13" spans="1:18" ht="16.5" customHeight="1">
      <c r="D13" s="37" t="s">
        <v>21</v>
      </c>
      <c r="E13" s="22" t="s">
        <v>23</v>
      </c>
      <c r="F13" s="20"/>
      <c r="G13" s="20"/>
    </row>
    <row r="14" spans="1:18">
      <c r="D14" s="37" t="s">
        <v>16</v>
      </c>
      <c r="E14" s="22" t="s">
        <v>23</v>
      </c>
      <c r="F14" s="22"/>
      <c r="G14" s="23"/>
    </row>
    <row r="15" spans="1:18">
      <c r="D15" s="37" t="s">
        <v>15</v>
      </c>
      <c r="E15" s="20" t="s">
        <v>24</v>
      </c>
      <c r="F15" s="20"/>
      <c r="G15" s="20"/>
    </row>
    <row r="16" spans="1:18" ht="13.5" thickBot="1"/>
    <row r="17" spans="1:18" ht="24.75" customHeight="1" thickTop="1">
      <c r="B17" s="52" t="s">
        <v>0</v>
      </c>
      <c r="C17" s="52" t="s">
        <v>30</v>
      </c>
      <c r="D17" s="50" t="s">
        <v>18</v>
      </c>
      <c r="E17" s="50" t="s">
        <v>19</v>
      </c>
      <c r="F17" s="52" t="s">
        <v>9</v>
      </c>
      <c r="G17" s="54" t="s">
        <v>10</v>
      </c>
      <c r="H17" s="56" t="s">
        <v>11</v>
      </c>
      <c r="I17" s="56" t="s">
        <v>12</v>
      </c>
      <c r="J17" s="58" t="s">
        <v>13</v>
      </c>
      <c r="K17" s="59"/>
      <c r="L17" s="59"/>
      <c r="M17" s="59"/>
      <c r="N17" s="59"/>
      <c r="O17" s="59"/>
      <c r="P17" s="59"/>
      <c r="Q17" s="59"/>
      <c r="R17" s="60"/>
    </row>
    <row r="18" spans="1:18" ht="12.75" customHeight="1" thickBot="1">
      <c r="B18" s="53"/>
      <c r="C18" s="53"/>
      <c r="D18" s="51"/>
      <c r="E18" s="51"/>
      <c r="F18" s="53"/>
      <c r="G18" s="55"/>
      <c r="H18" s="57"/>
      <c r="I18" s="57"/>
      <c r="J18" s="61"/>
      <c r="K18" s="62"/>
      <c r="L18" s="62"/>
      <c r="M18" s="62"/>
      <c r="N18" s="62"/>
      <c r="O18" s="62"/>
      <c r="P18" s="62"/>
      <c r="Q18" s="62"/>
      <c r="R18" s="63"/>
    </row>
    <row r="19" spans="1:18" ht="12" customHeight="1" thickTop="1" thickBot="1">
      <c r="J19" s="64"/>
      <c r="K19" s="64"/>
      <c r="L19" s="64"/>
      <c r="M19" s="64"/>
      <c r="N19" s="64"/>
      <c r="O19" s="64"/>
      <c r="P19" s="64"/>
      <c r="Q19" s="64"/>
      <c r="R19" s="64"/>
    </row>
    <row r="20" spans="1:18" ht="121.5" customHeight="1" thickTop="1" thickBot="1">
      <c r="A20" s="7"/>
      <c r="B20" s="8">
        <v>1</v>
      </c>
      <c r="C20" s="8" t="s">
        <v>31</v>
      </c>
      <c r="D20" s="43" t="s">
        <v>32</v>
      </c>
      <c r="E20" s="43" t="s">
        <v>33</v>
      </c>
      <c r="F20" s="8" t="s">
        <v>9</v>
      </c>
      <c r="G20" s="10">
        <v>5</v>
      </c>
      <c r="H20" s="12">
        <v>330000</v>
      </c>
      <c r="I20" s="12">
        <f>G20*H20</f>
        <v>1650000</v>
      </c>
      <c r="J20" s="45"/>
      <c r="K20" s="46"/>
      <c r="L20" s="47"/>
      <c r="M20" s="45"/>
      <c r="N20" s="46"/>
      <c r="O20" s="46"/>
      <c r="P20" s="46"/>
      <c r="Q20" s="46"/>
      <c r="R20" s="47"/>
    </row>
    <row r="21" spans="1:18" ht="136.5" customHeight="1" thickTop="1" thickBot="1">
      <c r="A21" s="7"/>
      <c r="B21" s="8">
        <v>2</v>
      </c>
      <c r="C21" s="44" t="s">
        <v>34</v>
      </c>
      <c r="D21" s="43" t="s">
        <v>35</v>
      </c>
      <c r="E21" s="43" t="s">
        <v>36</v>
      </c>
      <c r="F21" s="8" t="s">
        <v>9</v>
      </c>
      <c r="G21" s="10">
        <v>3</v>
      </c>
      <c r="H21" s="11">
        <v>270000</v>
      </c>
      <c r="I21" s="12">
        <f>G21*H21</f>
        <v>810000</v>
      </c>
      <c r="J21" s="45"/>
      <c r="K21" s="46"/>
      <c r="L21" s="47"/>
      <c r="M21" s="45"/>
      <c r="N21" s="46"/>
      <c r="O21" s="47"/>
      <c r="P21" s="45"/>
      <c r="Q21" s="46"/>
      <c r="R21" s="47"/>
    </row>
    <row r="22" spans="1:18" ht="120.75" customHeight="1" thickTop="1" thickBot="1">
      <c r="A22" s="7"/>
      <c r="B22" s="8">
        <v>10</v>
      </c>
      <c r="C22" s="44" t="s">
        <v>40</v>
      </c>
      <c r="D22" s="43" t="s">
        <v>37</v>
      </c>
      <c r="E22" s="43" t="s">
        <v>38</v>
      </c>
      <c r="F22" s="8" t="s">
        <v>9</v>
      </c>
      <c r="G22" s="10">
        <v>0</v>
      </c>
      <c r="H22" s="18"/>
      <c r="I22" s="12">
        <f t="shared" ref="I22" si="0">G22*H22</f>
        <v>0</v>
      </c>
      <c r="J22" s="45" t="s">
        <v>39</v>
      </c>
      <c r="K22" s="46"/>
      <c r="L22" s="46"/>
      <c r="M22" s="46"/>
      <c r="N22" s="46"/>
      <c r="O22" s="46"/>
      <c r="P22" s="46"/>
      <c r="Q22" s="46"/>
      <c r="R22" s="47"/>
    </row>
    <row r="23" spans="1:18" ht="23.25" customHeight="1" thickTop="1">
      <c r="A23" s="7"/>
      <c r="B23" s="13"/>
      <c r="C23" s="13"/>
      <c r="D23" s="14"/>
      <c r="E23" s="14"/>
      <c r="F23" s="13"/>
      <c r="G23" s="15"/>
      <c r="H23" s="16"/>
      <c r="I23" s="17"/>
    </row>
    <row r="24" spans="1:18" ht="26.25" customHeight="1">
      <c r="A24" s="7"/>
      <c r="B24" s="13"/>
      <c r="C24" s="13"/>
      <c r="D24" s="1"/>
      <c r="E24" s="1"/>
      <c r="F24" s="2"/>
      <c r="G24" s="2"/>
      <c r="H24" s="2" t="s">
        <v>6</v>
      </c>
      <c r="I24" s="3">
        <f>SUM(I20:I22)</f>
        <v>2460000</v>
      </c>
    </row>
    <row r="25" spans="1:18" ht="27.75" customHeight="1">
      <c r="D25" s="2"/>
      <c r="E25" s="2"/>
      <c r="F25" s="2"/>
      <c r="G25" s="41"/>
      <c r="H25" s="42" t="s">
        <v>22</v>
      </c>
      <c r="I25" s="4">
        <f>+I24*0.19</f>
        <v>467400</v>
      </c>
    </row>
    <row r="26" spans="1:18" ht="24" customHeight="1">
      <c r="D26" s="2"/>
      <c r="E26" s="2"/>
      <c r="F26" s="2"/>
      <c r="G26" s="2"/>
      <c r="H26" s="2" t="s">
        <v>8</v>
      </c>
      <c r="I26" s="4">
        <f>+I24+I25</f>
        <v>2927400</v>
      </c>
    </row>
    <row r="27" spans="1:18" ht="27" customHeight="1">
      <c r="D27" s="14"/>
      <c r="E27" s="14"/>
      <c r="F27" s="13"/>
      <c r="G27" s="15"/>
      <c r="H27" s="16"/>
      <c r="I27" s="17"/>
    </row>
    <row r="28" spans="1:18" ht="23.25" customHeight="1"/>
  </sheetData>
  <mergeCells count="17">
    <mergeCell ref="M20:R20"/>
    <mergeCell ref="J22:R22"/>
    <mergeCell ref="B7:R7"/>
    <mergeCell ref="P21:R21"/>
    <mergeCell ref="E17:E18"/>
    <mergeCell ref="F17:F18"/>
    <mergeCell ref="G17:G18"/>
    <mergeCell ref="H17:H18"/>
    <mergeCell ref="I17:I18"/>
    <mergeCell ref="M21:O21"/>
    <mergeCell ref="J17:R18"/>
    <mergeCell ref="J20:L20"/>
    <mergeCell ref="J19:R19"/>
    <mergeCell ref="J21:L21"/>
    <mergeCell ref="D17:D18"/>
    <mergeCell ref="B17:B18"/>
    <mergeCell ref="C17:C18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4"/>
  <sheetViews>
    <sheetView topLeftCell="A2" workbookViewId="0">
      <selection activeCell="D11" sqref="D11"/>
    </sheetView>
  </sheetViews>
  <sheetFormatPr baseColWidth="10" defaultColWidth="9.140625" defaultRowHeight="15"/>
  <cols>
    <col min="1" max="1" width="2.28515625" style="24" customWidth="1"/>
    <col min="2" max="2" width="5.28515625" style="24" customWidth="1"/>
    <col min="3" max="3" width="52.7109375" style="24" customWidth="1"/>
    <col min="4" max="4" width="11.7109375" style="25" customWidth="1"/>
    <col min="5" max="5" width="14.140625" style="25" customWidth="1"/>
    <col min="6" max="6" width="15.85546875" style="24" customWidth="1"/>
    <col min="7" max="7" width="18" style="24" customWidth="1"/>
    <col min="8" max="8" width="9.140625" style="24"/>
    <col min="9" max="9" width="11.5703125" style="24" bestFit="1" customWidth="1"/>
    <col min="10" max="16384" width="9.140625" style="24"/>
  </cols>
  <sheetData>
    <row r="6" spans="1:8" ht="15.75" thickBot="1"/>
    <row r="7" spans="1:8" ht="18" thickTop="1" thickBot="1">
      <c r="A7" s="26" t="s">
        <v>20</v>
      </c>
      <c r="B7" s="65" t="s">
        <v>42</v>
      </c>
      <c r="C7" s="66"/>
      <c r="D7" s="66"/>
      <c r="E7" s="66"/>
      <c r="F7" s="66"/>
      <c r="G7" s="67"/>
    </row>
    <row r="8" spans="1:8" ht="20.25" thickTop="1" thickBot="1">
      <c r="A8" s="26"/>
      <c r="B8" s="27"/>
      <c r="C8" s="28"/>
      <c r="D8" s="29"/>
      <c r="E8" s="29"/>
      <c r="F8" s="29"/>
      <c r="G8" s="29"/>
    </row>
    <row r="9" spans="1:8" ht="16.5" thickTop="1" thickBot="1">
      <c r="A9" s="26"/>
      <c r="B9" s="30" t="s">
        <v>0</v>
      </c>
      <c r="C9" s="30" t="s">
        <v>1</v>
      </c>
      <c r="D9" s="30" t="s">
        <v>2</v>
      </c>
      <c r="E9" s="30" t="s">
        <v>3</v>
      </c>
      <c r="F9" s="30" t="s">
        <v>4</v>
      </c>
      <c r="G9" s="30" t="s">
        <v>5</v>
      </c>
    </row>
    <row r="10" spans="1:8" ht="54.75" customHeight="1" thickTop="1" thickBot="1">
      <c r="A10" s="26"/>
      <c r="B10" s="31">
        <v>1</v>
      </c>
      <c r="C10" s="9" t="s">
        <v>43</v>
      </c>
      <c r="D10" s="31" t="s">
        <v>44</v>
      </c>
      <c r="E10" s="32">
        <v>1</v>
      </c>
      <c r="F10" s="33">
        <f>'DIAGNOSTICO '!I24</f>
        <v>2460000</v>
      </c>
      <c r="G10" s="34">
        <f>+E10*F10</f>
        <v>2460000</v>
      </c>
    </row>
    <row r="11" spans="1:8" ht="16.5" thickTop="1" thickBot="1"/>
    <row r="12" spans="1:8" ht="15.75" thickBot="1">
      <c r="F12" s="36" t="s">
        <v>6</v>
      </c>
      <c r="G12" s="38">
        <f>G10</f>
        <v>2460000</v>
      </c>
      <c r="H12" s="35"/>
    </row>
    <row r="13" spans="1:8" ht="15.75" thickBot="1">
      <c r="E13" s="24"/>
      <c r="F13" s="36" t="s">
        <v>7</v>
      </c>
      <c r="G13" s="39">
        <f>G12*0.19</f>
        <v>467400</v>
      </c>
    </row>
    <row r="14" spans="1:8" ht="15.75" thickBot="1">
      <c r="F14" s="40" t="s">
        <v>8</v>
      </c>
      <c r="G14" s="39">
        <f>G12+G13</f>
        <v>2927400</v>
      </c>
      <c r="H14" s="35"/>
    </row>
  </sheetData>
  <mergeCells count="1">
    <mergeCell ref="B7:G7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2019-08-13T16:02:39Z</dcterms:modified>
</cp:coreProperties>
</file>